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2024" sheetId="1" r:id="rId1"/>
  </sheets>
  <definedNames/>
  <calcPr fullCalcOnLoad="1"/>
</workbook>
</file>

<file path=xl/sharedStrings.xml><?xml version="1.0" encoding="utf-8"?>
<sst xmlns="http://schemas.openxmlformats.org/spreadsheetml/2006/main" count="57" uniqueCount="38">
  <si>
    <t>海口市美兰区、秀英区2024年拟批复同意高标准农田建设项目统计表</t>
  </si>
  <si>
    <t>序号</t>
  </si>
  <si>
    <t>项目名称</t>
  </si>
  <si>
    <t>拟建设规模   (万亩)</t>
  </si>
  <si>
    <t>主要建设内容</t>
  </si>
  <si>
    <t>总投资（万元）</t>
  </si>
  <si>
    <t>备  注</t>
  </si>
  <si>
    <t>合计</t>
  </si>
  <si>
    <t>中央资金</t>
  </si>
  <si>
    <t>省级资金</t>
  </si>
  <si>
    <t>市配套资金</t>
  </si>
  <si>
    <t>区配套资金</t>
  </si>
  <si>
    <t>2024年任务合计1.54万亩</t>
  </si>
  <si>
    <t>海口市美兰区2024年大致坡镇官湖田洋（含陶布前）高标准农田建设项目</t>
  </si>
  <si>
    <t>新建沟渠、田间道、机耕路等田间设施；实施土壤改良、土地平整、维修改造等措施。</t>
  </si>
  <si>
    <t>新建</t>
  </si>
  <si>
    <t>海口市美兰区2024年大致坡镇永群田洋高标准农田建设项目</t>
  </si>
  <si>
    <t>海口市美兰区2024年三江居高标准农田建设项目</t>
  </si>
  <si>
    <t>海口市美兰区2024年大致坡镇雅程田洋高标准农田建设项目</t>
  </si>
  <si>
    <t>海口市秀英区2024年石山镇宏永田洋高标准农田建设项目</t>
  </si>
  <si>
    <t>新建机井、提灌溉、配电设施、供水管道；实施土壤改良、土地平整等措施。</t>
  </si>
  <si>
    <t>海口市秀英区2024年东山镇雅德田洋高标准农田建设项目</t>
  </si>
  <si>
    <t>修建渠道、排沟、机耕路和相应的配套措施</t>
  </si>
  <si>
    <t>新建年度任务0.4万亩</t>
  </si>
  <si>
    <t>海口市秀英区2024年东山镇玉下田洋高标准农田改造提升项目</t>
  </si>
  <si>
    <t>修建抽水泵站、渠道、排沟和相应的配套措施</t>
  </si>
  <si>
    <t>提升</t>
  </si>
  <si>
    <t>海口市秀英区2024年东山镇文塘田洋高标准农田改造提升项目</t>
  </si>
  <si>
    <t>修建抽水泵站、渠道和相应的配套措施</t>
  </si>
  <si>
    <t>海口市秀英区2024年东山镇东苍田洋高标准农田改造提升项目</t>
  </si>
  <si>
    <t>修建渠道、排沟和相应的配套措施</t>
  </si>
  <si>
    <t>海口市美兰区2024年三江镇上东洋高标准农田改造提升项目</t>
  </si>
  <si>
    <t>原灌渠排沟维修清理，对破损地方进行修复完善设施，改造提升机耕路，配套建筑物等。</t>
  </si>
  <si>
    <t>海口市美兰区2024年三江镇马罗洋高标准农田改造提升项目</t>
  </si>
  <si>
    <t>海口市美兰区2024年大致坡镇官桥海高标准农田改造提升项目</t>
  </si>
  <si>
    <t>海口市秀英区2024年东山镇环湖田洋高标准农田改造提升项目</t>
  </si>
  <si>
    <t>海口市秀英区2024年东山镇马坡田洋高标准农田改造提升项目</t>
  </si>
  <si>
    <t>改造提升年度任务1.14万亩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</si>
</sst>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0_ "/>
  </numFmts>
  <fonts count="49">
    <font>
      <sz val="11"/>
      <color theme="1"/>
      <name val="Calibri"/>
      <family val="0"/>
    </font>
    <font>
      <sz val="11"/>
      <name val="宋体"/>
      <family val="0"/>
    </font>
    <font>
      <sz val="12"/>
      <name val="宋体"/>
      <family val="0"/>
    </font>
    <font>
      <b/>
      <sz val="12"/>
      <name val="宋体"/>
      <family val="0"/>
    </font>
    <font>
      <b/>
      <sz val="11"/>
      <name val="宋体"/>
      <family val="0"/>
    </font>
    <font>
      <b/>
      <sz val="11"/>
      <color indexed="8"/>
      <name val="宋体"/>
      <family val="0"/>
    </font>
    <font>
      <b/>
      <sz val="20"/>
      <color indexed="8"/>
      <name val="宋体"/>
      <family val="0"/>
    </font>
    <font>
      <sz val="14"/>
      <color indexed="8"/>
      <name val="宋体"/>
      <family val="0"/>
    </font>
    <font>
      <b/>
      <sz val="14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theme="0"/>
      <name val="Calibri"/>
      <family val="0"/>
    </font>
    <font>
      <sz val="11"/>
      <color rgb="FF3F3F76"/>
      <name val="Calibri"/>
      <family val="0"/>
    </font>
    <font>
      <b/>
      <sz val="11"/>
      <color rgb="FFFA7D00"/>
      <name val="Calibri"/>
      <family val="0"/>
    </font>
    <font>
      <sz val="11"/>
      <color rgb="FF9C650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sz val="11"/>
      <color rgb="FF9C0006"/>
      <name val="Calibri"/>
      <family val="0"/>
    </font>
    <font>
      <b/>
      <sz val="11"/>
      <color rgb="FFFFFFFF"/>
      <name val="Calibri"/>
      <family val="0"/>
    </font>
    <font>
      <b/>
      <sz val="11"/>
      <color rgb="FF3F3F3F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3"/>
      <name val="Calibri"/>
      <family val="0"/>
    </font>
    <font>
      <u val="single"/>
      <sz val="11"/>
      <color rgb="FF800080"/>
      <name val="Calibri"/>
      <family val="0"/>
    </font>
    <font>
      <b/>
      <sz val="18"/>
      <color theme="3"/>
      <name val="Calibri"/>
      <family val="0"/>
    </font>
    <font>
      <sz val="11"/>
      <color rgb="FFFF0000"/>
      <name val="Calibri"/>
      <family val="0"/>
    </font>
    <font>
      <u val="single"/>
      <sz val="11"/>
      <color rgb="FF0000FF"/>
      <name val="Calibri"/>
      <family val="0"/>
    </font>
    <font>
      <b/>
      <sz val="13"/>
      <color theme="3"/>
      <name val="Calibri"/>
      <family val="0"/>
    </font>
    <font>
      <sz val="11"/>
      <color rgb="FFFA7D00"/>
      <name val="Calibri"/>
      <family val="0"/>
    </font>
    <font>
      <b/>
      <sz val="20"/>
      <color theme="1"/>
      <name val="Calibri"/>
      <family val="0"/>
    </font>
    <font>
      <sz val="14"/>
      <color rgb="FF000000"/>
      <name val="Calibri"/>
      <family val="0"/>
    </font>
    <font>
      <b/>
      <sz val="14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00102615356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 tint="0.49998000264167786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0" fillId="3" borderId="0" applyNumberFormat="0" applyBorder="0" applyAlignment="0" applyProtection="0"/>
    <xf numFmtId="0" fontId="27" fillId="4" borderId="0" applyNumberFormat="0" applyBorder="0" applyAlignment="0" applyProtection="0"/>
    <xf numFmtId="0" fontId="28" fillId="5" borderId="1" applyNumberFormat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44" fontId="0" fillId="0" borderId="0" applyFont="0" applyFill="0" applyBorder="0" applyAlignment="0" applyProtection="0"/>
    <xf numFmtId="0" fontId="27" fillId="8" borderId="0" applyNumberFormat="0" applyBorder="0" applyAlignment="0" applyProtection="0"/>
    <xf numFmtId="9" fontId="0" fillId="0" borderId="0" applyFont="0" applyFill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9" fillId="14" borderId="1" applyNumberFormat="0" applyAlignment="0" applyProtection="0"/>
    <xf numFmtId="0" fontId="27" fillId="15" borderId="0" applyNumberFormat="0" applyBorder="0" applyAlignment="0" applyProtection="0"/>
    <xf numFmtId="0" fontId="30" fillId="16" borderId="0" applyNumberFormat="0" applyBorder="0" applyAlignment="0" applyProtection="0"/>
    <xf numFmtId="0" fontId="0" fillId="17" borderId="0" applyNumberFormat="0" applyBorder="0" applyAlignment="0" applyProtection="0"/>
    <xf numFmtId="0" fontId="31" fillId="18" borderId="0" applyNumberFormat="0" applyBorder="0" applyAlignment="0" applyProtection="0"/>
    <xf numFmtId="0" fontId="0" fillId="19" borderId="0" applyNumberFormat="0" applyBorder="0" applyAlignment="0" applyProtection="0"/>
    <xf numFmtId="0" fontId="32" fillId="0" borderId="2" applyNumberFormat="0" applyFill="0" applyAlignment="0" applyProtection="0"/>
    <xf numFmtId="0" fontId="33" fillId="20" borderId="0" applyNumberFormat="0" applyBorder="0" applyAlignment="0" applyProtection="0"/>
    <xf numFmtId="0" fontId="34" fillId="21" borderId="3" applyNumberFormat="0" applyAlignment="0" applyProtection="0"/>
    <xf numFmtId="0" fontId="35" fillId="14" borderId="4" applyNumberFormat="0" applyAlignment="0" applyProtection="0"/>
    <xf numFmtId="0" fontId="36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0" fillId="22" borderId="0" applyNumberFormat="0" applyBorder="0" applyAlignment="0" applyProtection="0"/>
    <xf numFmtId="0" fontId="38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3" borderId="0" applyNumberFormat="0" applyBorder="0" applyAlignment="0" applyProtection="0"/>
    <xf numFmtId="43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27" fillId="25" borderId="0" applyNumberFormat="0" applyBorder="0" applyAlignment="0" applyProtection="0"/>
    <xf numFmtId="0" fontId="0" fillId="26" borderId="6" applyNumberFormat="0" applyFont="0" applyAlignment="0" applyProtection="0"/>
    <xf numFmtId="0" fontId="0" fillId="27" borderId="0" applyNumberFormat="0" applyBorder="0" applyAlignment="0" applyProtection="0"/>
    <xf numFmtId="0" fontId="27" fillId="28" borderId="0" applyNumberFormat="0" applyBorder="0" applyAlignment="0" applyProtection="0"/>
    <xf numFmtId="0" fontId="0" fillId="29" borderId="0" applyNumberFormat="0" applyBorder="0" applyAlignment="0" applyProtection="0"/>
    <xf numFmtId="0" fontId="4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0" fillId="30" borderId="0" applyNumberFormat="0" applyBorder="0" applyAlignment="0" applyProtection="0"/>
    <xf numFmtId="0" fontId="38" fillId="0" borderId="7" applyNumberFormat="0" applyFill="0" applyAlignment="0" applyProtection="0"/>
    <xf numFmtId="0" fontId="27" fillId="31" borderId="0" applyNumberFormat="0" applyBorder="0" applyAlignment="0" applyProtection="0"/>
    <xf numFmtId="0" fontId="0" fillId="32" borderId="0" applyNumberFormat="0" applyBorder="0" applyAlignment="0" applyProtection="0"/>
    <xf numFmtId="0" fontId="44" fillId="0" borderId="8" applyNumberFormat="0" applyFill="0" applyAlignment="0" applyProtection="0"/>
  </cellStyleXfs>
  <cellXfs count="22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32" fillId="0" borderId="0" xfId="0" applyFont="1" applyFill="1" applyBorder="1" applyAlignment="1">
      <alignment vertical="center"/>
    </xf>
    <xf numFmtId="0" fontId="32" fillId="0" borderId="0" xfId="0" applyFont="1" applyFill="1" applyAlignment="1">
      <alignment vertical="center"/>
    </xf>
    <xf numFmtId="0" fontId="0" fillId="0" borderId="0" xfId="0" applyFill="1" applyBorder="1" applyAlignment="1">
      <alignment vertical="center"/>
    </xf>
    <xf numFmtId="0" fontId="45" fillId="0" borderId="0" xfId="0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center" vertical="center" wrapText="1"/>
    </xf>
    <xf numFmtId="0" fontId="32" fillId="0" borderId="9" xfId="0" applyFont="1" applyFill="1" applyBorder="1" applyAlignment="1">
      <alignment horizontal="center" vertical="center"/>
    </xf>
    <xf numFmtId="176" fontId="47" fillId="0" borderId="9" xfId="0" applyNumberFormat="1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176" fontId="48" fillId="0" borderId="9" xfId="0" applyNumberFormat="1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  <xf numFmtId="176" fontId="48" fillId="0" borderId="9" xfId="0" applyNumberFormat="1" applyFont="1" applyFill="1" applyBorder="1" applyAlignment="1">
      <alignment horizontal="center" vertical="center" wrapText="1"/>
    </xf>
    <xf numFmtId="177" fontId="48" fillId="0" borderId="9" xfId="0" applyNumberFormat="1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32" fillId="0" borderId="9" xfId="0" applyFont="1" applyFill="1" applyBorder="1" applyAlignment="1">
      <alignment vertical="center"/>
    </xf>
  </cellXfs>
  <cellStyles count="49">
    <cellStyle name="Normal" xfId="0"/>
    <cellStyle name="60% - 强调文字颜色 6" xfId="15"/>
    <cellStyle name="20% - 强调文字颜色 4" xfId="16"/>
    <cellStyle name="强调文字颜色 4" xfId="17"/>
    <cellStyle name="输入" xfId="18"/>
    <cellStyle name="40% - 强调文字颜色 3" xfId="19"/>
    <cellStyle name="20% - 强调文字颜色 3" xfId="20"/>
    <cellStyle name="Currency" xfId="21"/>
    <cellStyle name="强调文字颜色 3" xfId="22"/>
    <cellStyle name="Percent" xfId="23"/>
    <cellStyle name="60% - 强调文字颜色 2" xfId="24"/>
    <cellStyle name="60% - 强调文字颜色 5" xfId="25"/>
    <cellStyle name="强调文字颜色 2" xfId="26"/>
    <cellStyle name="60% - 强调文字颜色 1" xfId="27"/>
    <cellStyle name="60% - 强调文字颜色 4" xfId="28"/>
    <cellStyle name="计算" xfId="29"/>
    <cellStyle name="强调文字颜色 1" xfId="30"/>
    <cellStyle name="适中" xfId="31"/>
    <cellStyle name="20% - 强调文字颜色 5" xfId="32"/>
    <cellStyle name="好" xfId="33"/>
    <cellStyle name="20% - 强调文字颜色 1" xfId="34"/>
    <cellStyle name="汇总" xfId="35"/>
    <cellStyle name="差" xfId="36"/>
    <cellStyle name="检查单元格" xfId="37"/>
    <cellStyle name="输出" xfId="38"/>
    <cellStyle name="标题 1" xfId="39"/>
    <cellStyle name="解释性文本" xfId="40"/>
    <cellStyle name="20% - 强调文字颜色 2" xfId="41"/>
    <cellStyle name="标题 4" xfId="42"/>
    <cellStyle name="Currency [0]" xfId="43"/>
    <cellStyle name="40% - 强调文字颜色 4" xfId="44"/>
    <cellStyle name="Comma" xfId="45"/>
    <cellStyle name="Followed Hyperlink" xfId="46"/>
    <cellStyle name="标题" xfId="47"/>
    <cellStyle name="40% - 强调文字颜色 2" xfId="48"/>
    <cellStyle name="警告文本" xfId="49"/>
    <cellStyle name="60% - 强调文字颜色 3" xfId="50"/>
    <cellStyle name="注释" xfId="51"/>
    <cellStyle name="20% - 强调文字颜色 6" xfId="52"/>
    <cellStyle name="强调文字颜色 5" xfId="53"/>
    <cellStyle name="40% - 强调文字颜色 6" xfId="54"/>
    <cellStyle name="Hyperlink" xfId="55"/>
    <cellStyle name="Comma [0]" xfId="56"/>
    <cellStyle name="标题 2" xfId="57"/>
    <cellStyle name="40% - 强调文字颜色 5" xfId="58"/>
    <cellStyle name="标题 3" xfId="59"/>
    <cellStyle name="强调文字颜色 6" xfId="60"/>
    <cellStyle name="40% - 强调文字颜色 1" xfId="61"/>
    <cellStyle name="链接单元格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0</xdr:colOff>
      <xdr:row>20</xdr:row>
      <xdr:rowOff>0</xdr:rowOff>
    </xdr:from>
    <xdr:ext cx="95250" cy="257175"/>
    <xdr:sp fLocksText="0">
      <xdr:nvSpPr>
        <xdr:cNvPr id="1" name="TextBox 993"/>
        <xdr:cNvSpPr txBox="1">
          <a:spLocks noChangeArrowheads="1"/>
        </xdr:cNvSpPr>
      </xdr:nvSpPr>
      <xdr:spPr>
        <a:xfrm>
          <a:off x="6896100" y="8591550"/>
          <a:ext cx="952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95250" cy="257175"/>
    <xdr:sp fLocksText="0">
      <xdr:nvSpPr>
        <xdr:cNvPr id="2" name="TextBox 994"/>
        <xdr:cNvSpPr txBox="1">
          <a:spLocks noChangeArrowheads="1"/>
        </xdr:cNvSpPr>
      </xdr:nvSpPr>
      <xdr:spPr>
        <a:xfrm>
          <a:off x="6896100" y="8591550"/>
          <a:ext cx="952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95250" cy="257175"/>
    <xdr:sp fLocksText="0">
      <xdr:nvSpPr>
        <xdr:cNvPr id="3" name="TextBox 995"/>
        <xdr:cNvSpPr txBox="1">
          <a:spLocks noChangeArrowheads="1"/>
        </xdr:cNvSpPr>
      </xdr:nvSpPr>
      <xdr:spPr>
        <a:xfrm>
          <a:off x="6896100" y="8591550"/>
          <a:ext cx="952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95250" cy="257175"/>
    <xdr:sp fLocksText="0">
      <xdr:nvSpPr>
        <xdr:cNvPr id="4" name="TextBox 996"/>
        <xdr:cNvSpPr txBox="1">
          <a:spLocks noChangeArrowheads="1"/>
        </xdr:cNvSpPr>
      </xdr:nvSpPr>
      <xdr:spPr>
        <a:xfrm>
          <a:off x="6896100" y="8591550"/>
          <a:ext cx="952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95250" cy="266700"/>
    <xdr:sp fLocksText="0">
      <xdr:nvSpPr>
        <xdr:cNvPr id="5" name="TextBox 997"/>
        <xdr:cNvSpPr txBox="1">
          <a:spLocks noChangeArrowheads="1"/>
        </xdr:cNvSpPr>
      </xdr:nvSpPr>
      <xdr:spPr>
        <a:xfrm>
          <a:off x="6896100" y="8591550"/>
          <a:ext cx="952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95250" cy="266700"/>
    <xdr:sp fLocksText="0">
      <xdr:nvSpPr>
        <xdr:cNvPr id="6" name="TextBox 998"/>
        <xdr:cNvSpPr txBox="1">
          <a:spLocks noChangeArrowheads="1"/>
        </xdr:cNvSpPr>
      </xdr:nvSpPr>
      <xdr:spPr>
        <a:xfrm>
          <a:off x="6896100" y="8591550"/>
          <a:ext cx="952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95250" cy="266700"/>
    <xdr:sp fLocksText="0">
      <xdr:nvSpPr>
        <xdr:cNvPr id="7" name="TextBox 999"/>
        <xdr:cNvSpPr txBox="1">
          <a:spLocks noChangeArrowheads="1"/>
        </xdr:cNvSpPr>
      </xdr:nvSpPr>
      <xdr:spPr>
        <a:xfrm>
          <a:off x="6896100" y="8591550"/>
          <a:ext cx="952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95250" cy="266700"/>
    <xdr:sp fLocksText="0">
      <xdr:nvSpPr>
        <xdr:cNvPr id="8" name="TextBox 1000"/>
        <xdr:cNvSpPr txBox="1">
          <a:spLocks noChangeArrowheads="1"/>
        </xdr:cNvSpPr>
      </xdr:nvSpPr>
      <xdr:spPr>
        <a:xfrm>
          <a:off x="6896100" y="8591550"/>
          <a:ext cx="952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95250" cy="257175"/>
    <xdr:sp fLocksText="0">
      <xdr:nvSpPr>
        <xdr:cNvPr id="9" name="TextBox 1001"/>
        <xdr:cNvSpPr txBox="1">
          <a:spLocks noChangeArrowheads="1"/>
        </xdr:cNvSpPr>
      </xdr:nvSpPr>
      <xdr:spPr>
        <a:xfrm>
          <a:off x="6896100" y="8591550"/>
          <a:ext cx="952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95250" cy="257175"/>
    <xdr:sp fLocksText="0">
      <xdr:nvSpPr>
        <xdr:cNvPr id="10" name="TextBox 1002"/>
        <xdr:cNvSpPr txBox="1">
          <a:spLocks noChangeArrowheads="1"/>
        </xdr:cNvSpPr>
      </xdr:nvSpPr>
      <xdr:spPr>
        <a:xfrm>
          <a:off x="6896100" y="8591550"/>
          <a:ext cx="952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95250" cy="257175"/>
    <xdr:sp fLocksText="0">
      <xdr:nvSpPr>
        <xdr:cNvPr id="11" name="TextBox 1003"/>
        <xdr:cNvSpPr txBox="1">
          <a:spLocks noChangeArrowheads="1"/>
        </xdr:cNvSpPr>
      </xdr:nvSpPr>
      <xdr:spPr>
        <a:xfrm>
          <a:off x="6896100" y="8591550"/>
          <a:ext cx="952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95250" cy="257175"/>
    <xdr:sp fLocksText="0">
      <xdr:nvSpPr>
        <xdr:cNvPr id="12" name="TextBox 1004"/>
        <xdr:cNvSpPr txBox="1">
          <a:spLocks noChangeArrowheads="1"/>
        </xdr:cNvSpPr>
      </xdr:nvSpPr>
      <xdr:spPr>
        <a:xfrm>
          <a:off x="6896100" y="8591550"/>
          <a:ext cx="952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95250" cy="266700"/>
    <xdr:sp fLocksText="0">
      <xdr:nvSpPr>
        <xdr:cNvPr id="13" name="TextBox 1005"/>
        <xdr:cNvSpPr txBox="1">
          <a:spLocks noChangeArrowheads="1"/>
        </xdr:cNvSpPr>
      </xdr:nvSpPr>
      <xdr:spPr>
        <a:xfrm>
          <a:off x="6896100" y="8591550"/>
          <a:ext cx="952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95250" cy="266700"/>
    <xdr:sp fLocksText="0">
      <xdr:nvSpPr>
        <xdr:cNvPr id="14" name="TextBox 1006"/>
        <xdr:cNvSpPr txBox="1">
          <a:spLocks noChangeArrowheads="1"/>
        </xdr:cNvSpPr>
      </xdr:nvSpPr>
      <xdr:spPr>
        <a:xfrm>
          <a:off x="6896100" y="8591550"/>
          <a:ext cx="952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95250" cy="266700"/>
    <xdr:sp fLocksText="0">
      <xdr:nvSpPr>
        <xdr:cNvPr id="15" name="TextBox 1007"/>
        <xdr:cNvSpPr txBox="1">
          <a:spLocks noChangeArrowheads="1"/>
        </xdr:cNvSpPr>
      </xdr:nvSpPr>
      <xdr:spPr>
        <a:xfrm>
          <a:off x="6896100" y="8591550"/>
          <a:ext cx="952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95250" cy="266700"/>
    <xdr:sp fLocksText="0">
      <xdr:nvSpPr>
        <xdr:cNvPr id="16" name="TextBox 1008"/>
        <xdr:cNvSpPr txBox="1">
          <a:spLocks noChangeArrowheads="1"/>
        </xdr:cNvSpPr>
      </xdr:nvSpPr>
      <xdr:spPr>
        <a:xfrm>
          <a:off x="6896100" y="8591550"/>
          <a:ext cx="952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95250" cy="266700"/>
    <xdr:sp fLocksText="0">
      <xdr:nvSpPr>
        <xdr:cNvPr id="17" name="TextBox 1009"/>
        <xdr:cNvSpPr txBox="1">
          <a:spLocks noChangeArrowheads="1"/>
        </xdr:cNvSpPr>
      </xdr:nvSpPr>
      <xdr:spPr>
        <a:xfrm>
          <a:off x="6896100" y="8591550"/>
          <a:ext cx="952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95250" cy="266700"/>
    <xdr:sp fLocksText="0">
      <xdr:nvSpPr>
        <xdr:cNvPr id="18" name="TextBox 1010"/>
        <xdr:cNvSpPr txBox="1">
          <a:spLocks noChangeArrowheads="1"/>
        </xdr:cNvSpPr>
      </xdr:nvSpPr>
      <xdr:spPr>
        <a:xfrm>
          <a:off x="6896100" y="8591550"/>
          <a:ext cx="952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95250" cy="266700"/>
    <xdr:sp fLocksText="0">
      <xdr:nvSpPr>
        <xdr:cNvPr id="19" name="TextBox 1011"/>
        <xdr:cNvSpPr txBox="1">
          <a:spLocks noChangeArrowheads="1"/>
        </xdr:cNvSpPr>
      </xdr:nvSpPr>
      <xdr:spPr>
        <a:xfrm>
          <a:off x="6896100" y="8591550"/>
          <a:ext cx="952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95250" cy="266700"/>
    <xdr:sp fLocksText="0">
      <xdr:nvSpPr>
        <xdr:cNvPr id="20" name="TextBox 1012"/>
        <xdr:cNvSpPr txBox="1">
          <a:spLocks noChangeArrowheads="1"/>
        </xdr:cNvSpPr>
      </xdr:nvSpPr>
      <xdr:spPr>
        <a:xfrm>
          <a:off x="6896100" y="8591550"/>
          <a:ext cx="952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20</xdr:row>
      <xdr:rowOff>0</xdr:rowOff>
    </xdr:from>
    <xdr:ext cx="95250" cy="257175"/>
    <xdr:sp fLocksText="0">
      <xdr:nvSpPr>
        <xdr:cNvPr id="21" name="TextBox 1013"/>
        <xdr:cNvSpPr txBox="1">
          <a:spLocks noChangeArrowheads="1"/>
        </xdr:cNvSpPr>
      </xdr:nvSpPr>
      <xdr:spPr>
        <a:xfrm>
          <a:off x="7658100" y="8591550"/>
          <a:ext cx="952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20</xdr:row>
      <xdr:rowOff>0</xdr:rowOff>
    </xdr:from>
    <xdr:ext cx="95250" cy="257175"/>
    <xdr:sp fLocksText="0">
      <xdr:nvSpPr>
        <xdr:cNvPr id="22" name="TextBox 1014"/>
        <xdr:cNvSpPr txBox="1">
          <a:spLocks noChangeArrowheads="1"/>
        </xdr:cNvSpPr>
      </xdr:nvSpPr>
      <xdr:spPr>
        <a:xfrm>
          <a:off x="7658100" y="8591550"/>
          <a:ext cx="952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20</xdr:row>
      <xdr:rowOff>0</xdr:rowOff>
    </xdr:from>
    <xdr:ext cx="95250" cy="257175"/>
    <xdr:sp fLocksText="0">
      <xdr:nvSpPr>
        <xdr:cNvPr id="23" name="TextBox 1015"/>
        <xdr:cNvSpPr txBox="1">
          <a:spLocks noChangeArrowheads="1"/>
        </xdr:cNvSpPr>
      </xdr:nvSpPr>
      <xdr:spPr>
        <a:xfrm>
          <a:off x="7658100" y="8591550"/>
          <a:ext cx="952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20</xdr:row>
      <xdr:rowOff>0</xdr:rowOff>
    </xdr:from>
    <xdr:ext cx="95250" cy="257175"/>
    <xdr:sp fLocksText="0">
      <xdr:nvSpPr>
        <xdr:cNvPr id="24" name="TextBox 1016"/>
        <xdr:cNvSpPr txBox="1">
          <a:spLocks noChangeArrowheads="1"/>
        </xdr:cNvSpPr>
      </xdr:nvSpPr>
      <xdr:spPr>
        <a:xfrm>
          <a:off x="7658100" y="8591550"/>
          <a:ext cx="952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20</xdr:row>
      <xdr:rowOff>0</xdr:rowOff>
    </xdr:from>
    <xdr:ext cx="95250" cy="266700"/>
    <xdr:sp fLocksText="0">
      <xdr:nvSpPr>
        <xdr:cNvPr id="25" name="TextBox 1017"/>
        <xdr:cNvSpPr txBox="1">
          <a:spLocks noChangeArrowheads="1"/>
        </xdr:cNvSpPr>
      </xdr:nvSpPr>
      <xdr:spPr>
        <a:xfrm>
          <a:off x="7658100" y="8591550"/>
          <a:ext cx="952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20</xdr:row>
      <xdr:rowOff>0</xdr:rowOff>
    </xdr:from>
    <xdr:ext cx="95250" cy="266700"/>
    <xdr:sp fLocksText="0">
      <xdr:nvSpPr>
        <xdr:cNvPr id="26" name="TextBox 1018"/>
        <xdr:cNvSpPr txBox="1">
          <a:spLocks noChangeArrowheads="1"/>
        </xdr:cNvSpPr>
      </xdr:nvSpPr>
      <xdr:spPr>
        <a:xfrm>
          <a:off x="7658100" y="8591550"/>
          <a:ext cx="952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20</xdr:row>
      <xdr:rowOff>0</xdr:rowOff>
    </xdr:from>
    <xdr:ext cx="95250" cy="266700"/>
    <xdr:sp fLocksText="0">
      <xdr:nvSpPr>
        <xdr:cNvPr id="27" name="TextBox 1019"/>
        <xdr:cNvSpPr txBox="1">
          <a:spLocks noChangeArrowheads="1"/>
        </xdr:cNvSpPr>
      </xdr:nvSpPr>
      <xdr:spPr>
        <a:xfrm>
          <a:off x="7658100" y="8591550"/>
          <a:ext cx="952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20</xdr:row>
      <xdr:rowOff>0</xdr:rowOff>
    </xdr:from>
    <xdr:ext cx="95250" cy="266700"/>
    <xdr:sp fLocksText="0">
      <xdr:nvSpPr>
        <xdr:cNvPr id="28" name="TextBox 1020"/>
        <xdr:cNvSpPr txBox="1">
          <a:spLocks noChangeArrowheads="1"/>
        </xdr:cNvSpPr>
      </xdr:nvSpPr>
      <xdr:spPr>
        <a:xfrm>
          <a:off x="7658100" y="8591550"/>
          <a:ext cx="952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20</xdr:row>
      <xdr:rowOff>0</xdr:rowOff>
    </xdr:from>
    <xdr:ext cx="95250" cy="257175"/>
    <xdr:sp fLocksText="0">
      <xdr:nvSpPr>
        <xdr:cNvPr id="29" name="TextBox 1021"/>
        <xdr:cNvSpPr txBox="1">
          <a:spLocks noChangeArrowheads="1"/>
        </xdr:cNvSpPr>
      </xdr:nvSpPr>
      <xdr:spPr>
        <a:xfrm>
          <a:off x="7658100" y="8591550"/>
          <a:ext cx="952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20</xdr:row>
      <xdr:rowOff>0</xdr:rowOff>
    </xdr:from>
    <xdr:ext cx="95250" cy="257175"/>
    <xdr:sp fLocksText="0">
      <xdr:nvSpPr>
        <xdr:cNvPr id="30" name="TextBox 1022"/>
        <xdr:cNvSpPr txBox="1">
          <a:spLocks noChangeArrowheads="1"/>
        </xdr:cNvSpPr>
      </xdr:nvSpPr>
      <xdr:spPr>
        <a:xfrm>
          <a:off x="7658100" y="8591550"/>
          <a:ext cx="952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20</xdr:row>
      <xdr:rowOff>0</xdr:rowOff>
    </xdr:from>
    <xdr:ext cx="95250" cy="257175"/>
    <xdr:sp fLocksText="0">
      <xdr:nvSpPr>
        <xdr:cNvPr id="31" name="TextBox 1023"/>
        <xdr:cNvSpPr txBox="1">
          <a:spLocks noChangeArrowheads="1"/>
        </xdr:cNvSpPr>
      </xdr:nvSpPr>
      <xdr:spPr>
        <a:xfrm>
          <a:off x="7658100" y="8591550"/>
          <a:ext cx="952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20</xdr:row>
      <xdr:rowOff>0</xdr:rowOff>
    </xdr:from>
    <xdr:ext cx="95250" cy="257175"/>
    <xdr:sp fLocksText="0">
      <xdr:nvSpPr>
        <xdr:cNvPr id="32" name="TextBox 0"/>
        <xdr:cNvSpPr txBox="1">
          <a:spLocks noChangeArrowheads="1"/>
        </xdr:cNvSpPr>
      </xdr:nvSpPr>
      <xdr:spPr>
        <a:xfrm>
          <a:off x="7658100" y="8591550"/>
          <a:ext cx="952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20</xdr:row>
      <xdr:rowOff>0</xdr:rowOff>
    </xdr:from>
    <xdr:ext cx="95250" cy="266700"/>
    <xdr:sp fLocksText="0">
      <xdr:nvSpPr>
        <xdr:cNvPr id="33" name="TextBox 1"/>
        <xdr:cNvSpPr txBox="1">
          <a:spLocks noChangeArrowheads="1"/>
        </xdr:cNvSpPr>
      </xdr:nvSpPr>
      <xdr:spPr>
        <a:xfrm>
          <a:off x="7658100" y="8591550"/>
          <a:ext cx="952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20</xdr:row>
      <xdr:rowOff>0</xdr:rowOff>
    </xdr:from>
    <xdr:ext cx="95250" cy="266700"/>
    <xdr:sp fLocksText="0">
      <xdr:nvSpPr>
        <xdr:cNvPr id="34" name="TextBox 2"/>
        <xdr:cNvSpPr txBox="1">
          <a:spLocks noChangeArrowheads="1"/>
        </xdr:cNvSpPr>
      </xdr:nvSpPr>
      <xdr:spPr>
        <a:xfrm>
          <a:off x="7658100" y="8591550"/>
          <a:ext cx="952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20</xdr:row>
      <xdr:rowOff>0</xdr:rowOff>
    </xdr:from>
    <xdr:ext cx="95250" cy="266700"/>
    <xdr:sp fLocksText="0">
      <xdr:nvSpPr>
        <xdr:cNvPr id="35" name="TextBox 3"/>
        <xdr:cNvSpPr txBox="1">
          <a:spLocks noChangeArrowheads="1"/>
        </xdr:cNvSpPr>
      </xdr:nvSpPr>
      <xdr:spPr>
        <a:xfrm>
          <a:off x="7658100" y="8591550"/>
          <a:ext cx="952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20</xdr:row>
      <xdr:rowOff>0</xdr:rowOff>
    </xdr:from>
    <xdr:ext cx="95250" cy="266700"/>
    <xdr:sp fLocksText="0">
      <xdr:nvSpPr>
        <xdr:cNvPr id="36" name="TextBox 4"/>
        <xdr:cNvSpPr txBox="1">
          <a:spLocks noChangeArrowheads="1"/>
        </xdr:cNvSpPr>
      </xdr:nvSpPr>
      <xdr:spPr>
        <a:xfrm>
          <a:off x="7658100" y="8591550"/>
          <a:ext cx="952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20</xdr:row>
      <xdr:rowOff>0</xdr:rowOff>
    </xdr:from>
    <xdr:ext cx="95250" cy="266700"/>
    <xdr:sp fLocksText="0">
      <xdr:nvSpPr>
        <xdr:cNvPr id="37" name="TextBox 5"/>
        <xdr:cNvSpPr txBox="1">
          <a:spLocks noChangeArrowheads="1"/>
        </xdr:cNvSpPr>
      </xdr:nvSpPr>
      <xdr:spPr>
        <a:xfrm>
          <a:off x="7658100" y="8591550"/>
          <a:ext cx="952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20</xdr:row>
      <xdr:rowOff>0</xdr:rowOff>
    </xdr:from>
    <xdr:ext cx="95250" cy="266700"/>
    <xdr:sp fLocksText="0">
      <xdr:nvSpPr>
        <xdr:cNvPr id="38" name="TextBox 6"/>
        <xdr:cNvSpPr txBox="1">
          <a:spLocks noChangeArrowheads="1"/>
        </xdr:cNvSpPr>
      </xdr:nvSpPr>
      <xdr:spPr>
        <a:xfrm>
          <a:off x="7658100" y="8591550"/>
          <a:ext cx="952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20</xdr:row>
      <xdr:rowOff>0</xdr:rowOff>
    </xdr:from>
    <xdr:ext cx="95250" cy="266700"/>
    <xdr:sp fLocksText="0">
      <xdr:nvSpPr>
        <xdr:cNvPr id="39" name="TextBox 7"/>
        <xdr:cNvSpPr txBox="1">
          <a:spLocks noChangeArrowheads="1"/>
        </xdr:cNvSpPr>
      </xdr:nvSpPr>
      <xdr:spPr>
        <a:xfrm>
          <a:off x="7658100" y="8591550"/>
          <a:ext cx="952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20</xdr:row>
      <xdr:rowOff>0</xdr:rowOff>
    </xdr:from>
    <xdr:ext cx="95250" cy="266700"/>
    <xdr:sp fLocksText="0">
      <xdr:nvSpPr>
        <xdr:cNvPr id="40" name="TextBox 8"/>
        <xdr:cNvSpPr txBox="1">
          <a:spLocks noChangeArrowheads="1"/>
        </xdr:cNvSpPr>
      </xdr:nvSpPr>
      <xdr:spPr>
        <a:xfrm>
          <a:off x="7658100" y="8591550"/>
          <a:ext cx="952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zoomScaleSheetLayoutView="100" workbookViewId="0" topLeftCell="A7">
      <selection activeCell="E28" sqref="E28"/>
    </sheetView>
  </sheetViews>
  <sheetFormatPr defaultColWidth="9.00390625" defaultRowHeight="15"/>
  <cols>
    <col min="1" max="1" width="9.00390625" style="6" customWidth="1"/>
    <col min="2" max="2" width="36.8515625" style="6" customWidth="1"/>
    <col min="3" max="3" width="9.00390625" style="6" customWidth="1"/>
    <col min="4" max="4" width="48.57421875" style="6" customWidth="1"/>
    <col min="5" max="5" width="11.421875" style="6" bestFit="1" customWidth="1"/>
    <col min="6" max="6" width="13.00390625" style="6" customWidth="1"/>
    <col min="7" max="9" width="10.00390625" style="6" bestFit="1" customWidth="1"/>
    <col min="10" max="16384" width="9.00390625" style="6" customWidth="1"/>
  </cols>
  <sheetData>
    <row r="1" spans="1:10" ht="25.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</row>
    <row r="2" spans="1:10" s="1" customFormat="1" ht="30" customHeight="1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/>
      <c r="G2" s="8"/>
      <c r="H2" s="8"/>
      <c r="I2" s="8"/>
      <c r="J2" s="8" t="s">
        <v>6</v>
      </c>
    </row>
    <row r="3" spans="1:10" s="1" customFormat="1" ht="84" customHeight="1">
      <c r="A3" s="8"/>
      <c r="B3" s="8"/>
      <c r="C3" s="8"/>
      <c r="D3" s="8"/>
      <c r="E3" s="8" t="s">
        <v>7</v>
      </c>
      <c r="F3" s="8" t="s">
        <v>8</v>
      </c>
      <c r="G3" s="8" t="s">
        <v>9</v>
      </c>
      <c r="H3" s="8" t="s">
        <v>10</v>
      </c>
      <c r="I3" s="8" t="s">
        <v>11</v>
      </c>
      <c r="J3" s="8"/>
    </row>
    <row r="4" spans="1:10" s="2" customFormat="1" ht="27" customHeight="1">
      <c r="A4" s="9" t="s">
        <v>12</v>
      </c>
      <c r="B4" s="10"/>
      <c r="C4" s="11">
        <f>C11+C20</f>
        <v>1.54</v>
      </c>
      <c r="D4" s="12"/>
      <c r="E4" s="11">
        <f aca="true" t="shared" si="0" ref="D4:I4">E11+E20</f>
        <v>4050</v>
      </c>
      <c r="F4" s="11">
        <f t="shared" si="0"/>
        <v>3160</v>
      </c>
      <c r="G4" s="11">
        <f t="shared" si="0"/>
        <v>534</v>
      </c>
      <c r="H4" s="11">
        <f t="shared" si="0"/>
        <v>160.20000000000002</v>
      </c>
      <c r="I4" s="11">
        <f t="shared" si="0"/>
        <v>195.8</v>
      </c>
      <c r="J4" s="20"/>
    </row>
    <row r="5" spans="1:10" s="1" customFormat="1" ht="33" customHeight="1">
      <c r="A5" s="13">
        <v>1</v>
      </c>
      <c r="B5" s="14" t="s">
        <v>13</v>
      </c>
      <c r="C5" s="15">
        <v>0.1</v>
      </c>
      <c r="D5" s="14" t="s">
        <v>14</v>
      </c>
      <c r="E5" s="18">
        <f aca="true" t="shared" si="1" ref="E5:E10">SUM(F5:I5)</f>
        <v>300</v>
      </c>
      <c r="F5" s="19">
        <f aca="true" t="shared" si="2" ref="F5:F10">C5*2200</f>
        <v>220</v>
      </c>
      <c r="G5" s="19">
        <f aca="true" t="shared" si="3" ref="G5:G10">C5*372</f>
        <v>37.2</v>
      </c>
      <c r="H5" s="19">
        <f aca="true" t="shared" si="4" ref="H5:H10">C5*192.6</f>
        <v>19.26</v>
      </c>
      <c r="I5" s="18">
        <f aca="true" t="shared" si="5" ref="I5:I10">C5*235.4</f>
        <v>23.540000000000003</v>
      </c>
      <c r="J5" s="14" t="s">
        <v>15</v>
      </c>
    </row>
    <row r="6" spans="1:10" s="1" customFormat="1" ht="33" customHeight="1">
      <c r="A6" s="13">
        <v>2</v>
      </c>
      <c r="B6" s="14" t="s">
        <v>16</v>
      </c>
      <c r="C6" s="15">
        <v>0.07</v>
      </c>
      <c r="D6" s="14" t="s">
        <v>14</v>
      </c>
      <c r="E6" s="18">
        <f t="shared" si="1"/>
        <v>210.00000000000003</v>
      </c>
      <c r="F6" s="19">
        <f t="shared" si="2"/>
        <v>154.00000000000003</v>
      </c>
      <c r="G6" s="19">
        <f t="shared" si="3"/>
        <v>26.040000000000003</v>
      </c>
      <c r="H6" s="19">
        <f t="shared" si="4"/>
        <v>13.482000000000001</v>
      </c>
      <c r="I6" s="18">
        <f t="shared" si="5"/>
        <v>16.478</v>
      </c>
      <c r="J6" s="14" t="s">
        <v>15</v>
      </c>
    </row>
    <row r="7" spans="1:10" s="1" customFormat="1" ht="33" customHeight="1">
      <c r="A7" s="13">
        <v>3</v>
      </c>
      <c r="B7" s="14" t="s">
        <v>17</v>
      </c>
      <c r="C7" s="15">
        <v>0.05</v>
      </c>
      <c r="D7" s="14" t="s">
        <v>14</v>
      </c>
      <c r="E7" s="18">
        <f t="shared" si="1"/>
        <v>150</v>
      </c>
      <c r="F7" s="19">
        <f t="shared" si="2"/>
        <v>110</v>
      </c>
      <c r="G7" s="19">
        <f t="shared" si="3"/>
        <v>18.6</v>
      </c>
      <c r="H7" s="19">
        <f t="shared" si="4"/>
        <v>9.63</v>
      </c>
      <c r="I7" s="18">
        <f t="shared" si="5"/>
        <v>11.770000000000001</v>
      </c>
      <c r="J7" s="14" t="s">
        <v>15</v>
      </c>
    </row>
    <row r="8" spans="1:10" s="1" customFormat="1" ht="33" customHeight="1">
      <c r="A8" s="13">
        <v>4</v>
      </c>
      <c r="B8" s="14" t="s">
        <v>18</v>
      </c>
      <c r="C8" s="15">
        <v>0.06</v>
      </c>
      <c r="D8" s="14" t="s">
        <v>14</v>
      </c>
      <c r="E8" s="18">
        <f t="shared" si="1"/>
        <v>180</v>
      </c>
      <c r="F8" s="19">
        <f t="shared" si="2"/>
        <v>132</v>
      </c>
      <c r="G8" s="19">
        <f t="shared" si="3"/>
        <v>22.32</v>
      </c>
      <c r="H8" s="19">
        <f t="shared" si="4"/>
        <v>11.556</v>
      </c>
      <c r="I8" s="18">
        <f t="shared" si="5"/>
        <v>14.124</v>
      </c>
      <c r="J8" s="14" t="s">
        <v>15</v>
      </c>
    </row>
    <row r="9" spans="1:10" s="1" customFormat="1" ht="33" customHeight="1">
      <c r="A9" s="13">
        <v>5</v>
      </c>
      <c r="B9" s="14" t="s">
        <v>19</v>
      </c>
      <c r="C9" s="15">
        <v>0.03</v>
      </c>
      <c r="D9" s="14" t="s">
        <v>20</v>
      </c>
      <c r="E9" s="18">
        <f t="shared" si="1"/>
        <v>90</v>
      </c>
      <c r="F9" s="19">
        <f t="shared" si="2"/>
        <v>66</v>
      </c>
      <c r="G9" s="19">
        <f t="shared" si="3"/>
        <v>11.16</v>
      </c>
      <c r="H9" s="19">
        <f t="shared" si="4"/>
        <v>5.778</v>
      </c>
      <c r="I9" s="18">
        <f t="shared" si="5"/>
        <v>7.062</v>
      </c>
      <c r="J9" s="14" t="s">
        <v>15</v>
      </c>
    </row>
    <row r="10" spans="1:10" s="3" customFormat="1" ht="33" customHeight="1">
      <c r="A10" s="13">
        <v>6</v>
      </c>
      <c r="B10" s="14" t="s">
        <v>21</v>
      </c>
      <c r="C10" s="15">
        <v>0.09</v>
      </c>
      <c r="D10" s="14" t="s">
        <v>22</v>
      </c>
      <c r="E10" s="18">
        <f t="shared" si="1"/>
        <v>270</v>
      </c>
      <c r="F10" s="19">
        <f t="shared" si="2"/>
        <v>198</v>
      </c>
      <c r="G10" s="19">
        <f t="shared" si="3"/>
        <v>33.48</v>
      </c>
      <c r="H10" s="19">
        <f t="shared" si="4"/>
        <v>17.334</v>
      </c>
      <c r="I10" s="18">
        <f t="shared" si="5"/>
        <v>21.186</v>
      </c>
      <c r="J10" s="14" t="s">
        <v>15</v>
      </c>
    </row>
    <row r="11" spans="1:10" s="4" customFormat="1" ht="30" customHeight="1">
      <c r="A11" s="9" t="s">
        <v>23</v>
      </c>
      <c r="B11" s="10"/>
      <c r="C11" s="11">
        <f>SUM(C5:C10)</f>
        <v>0.4</v>
      </c>
      <c r="D11" s="11"/>
      <c r="E11" s="11">
        <f>SUM(E5:E10)</f>
        <v>1200</v>
      </c>
      <c r="F11" s="11">
        <f>SUM(F5:F10)</f>
        <v>880</v>
      </c>
      <c r="G11" s="11">
        <f>SUM(G5:G10)</f>
        <v>148.79999999999998</v>
      </c>
      <c r="H11" s="11">
        <f>SUM(H5:H10)</f>
        <v>77.04</v>
      </c>
      <c r="I11" s="11">
        <f>SUM(I5:I10)</f>
        <v>94.16</v>
      </c>
      <c r="J11" s="21"/>
    </row>
    <row r="12" spans="1:10" s="1" customFormat="1" ht="33.75" customHeight="1">
      <c r="A12" s="16">
        <v>7</v>
      </c>
      <c r="B12" s="14" t="s">
        <v>24</v>
      </c>
      <c r="C12" s="14">
        <v>0.25</v>
      </c>
      <c r="D12" s="17" t="s">
        <v>25</v>
      </c>
      <c r="E12" s="14">
        <f aca="true" t="shared" si="6" ref="E12:E19">SUM(F12:I12)</f>
        <v>625</v>
      </c>
      <c r="F12" s="14">
        <f aca="true" t="shared" si="7" ref="F12:F19">SUM(C12*2000)</f>
        <v>500</v>
      </c>
      <c r="G12" s="14">
        <f>C12*372</f>
        <v>93</v>
      </c>
      <c r="H12" s="19">
        <f>C12*57.6</f>
        <v>14.4</v>
      </c>
      <c r="I12" s="14">
        <f>SUM(C12*70.4)</f>
        <v>17.6</v>
      </c>
      <c r="J12" s="17" t="s">
        <v>26</v>
      </c>
    </row>
    <row r="13" spans="1:10" s="1" customFormat="1" ht="37.5" customHeight="1">
      <c r="A13" s="16">
        <v>8</v>
      </c>
      <c r="B13" s="14" t="s">
        <v>27</v>
      </c>
      <c r="C13" s="14">
        <v>0.11</v>
      </c>
      <c r="D13" s="14" t="s">
        <v>28</v>
      </c>
      <c r="E13" s="14">
        <f t="shared" si="6"/>
        <v>275.00000000000006</v>
      </c>
      <c r="F13" s="14">
        <f t="shared" si="7"/>
        <v>220</v>
      </c>
      <c r="G13" s="14">
        <f>C13*372</f>
        <v>40.92</v>
      </c>
      <c r="H13" s="19">
        <f>C13*57.6</f>
        <v>6.336</v>
      </c>
      <c r="I13" s="14">
        <f>SUM(C13*70.4)</f>
        <v>7.744000000000001</v>
      </c>
      <c r="J13" s="17" t="s">
        <v>26</v>
      </c>
    </row>
    <row r="14" spans="1:10" s="1" customFormat="1" ht="33" customHeight="1">
      <c r="A14" s="16">
        <v>9</v>
      </c>
      <c r="B14" s="14" t="s">
        <v>29</v>
      </c>
      <c r="C14" s="14">
        <v>0.24</v>
      </c>
      <c r="D14" s="17" t="s">
        <v>30</v>
      </c>
      <c r="E14" s="14">
        <f t="shared" si="6"/>
        <v>599.9999999999999</v>
      </c>
      <c r="F14" s="14">
        <f t="shared" si="7"/>
        <v>480</v>
      </c>
      <c r="G14" s="14">
        <f>C14*372</f>
        <v>89.28</v>
      </c>
      <c r="H14" s="19">
        <f>C14*57.6</f>
        <v>13.824</v>
      </c>
      <c r="I14" s="14">
        <f>SUM(C14*70.4)</f>
        <v>16.896</v>
      </c>
      <c r="J14" s="17" t="s">
        <v>26</v>
      </c>
    </row>
    <row r="15" spans="1:10" s="5" customFormat="1" ht="30" customHeight="1">
      <c r="A15" s="16">
        <v>10</v>
      </c>
      <c r="B15" s="14" t="s">
        <v>31</v>
      </c>
      <c r="C15" s="15">
        <v>0.04</v>
      </c>
      <c r="D15" s="14" t="s">
        <v>32</v>
      </c>
      <c r="E15" s="14">
        <f t="shared" si="6"/>
        <v>100</v>
      </c>
      <c r="F15" s="14">
        <f t="shared" si="7"/>
        <v>80</v>
      </c>
      <c r="G15" s="14">
        <f aca="true" t="shared" si="8" ref="G15:G19">C15*300</f>
        <v>12</v>
      </c>
      <c r="H15" s="14">
        <f aca="true" t="shared" si="9" ref="H15:H19">C15*90</f>
        <v>3.6</v>
      </c>
      <c r="I15" s="14">
        <f aca="true" t="shared" si="10" ref="I15:I19">SUM(C15*110)</f>
        <v>4.4</v>
      </c>
      <c r="J15" s="17" t="s">
        <v>26</v>
      </c>
    </row>
    <row r="16" spans="1:10" s="5" customFormat="1" ht="30" customHeight="1">
      <c r="A16" s="16">
        <v>11</v>
      </c>
      <c r="B16" s="14" t="s">
        <v>33</v>
      </c>
      <c r="C16" s="15">
        <v>0.11</v>
      </c>
      <c r="D16" s="14" t="s">
        <v>32</v>
      </c>
      <c r="E16" s="14">
        <f t="shared" si="6"/>
        <v>275</v>
      </c>
      <c r="F16" s="14">
        <f t="shared" si="7"/>
        <v>220</v>
      </c>
      <c r="G16" s="14">
        <f t="shared" si="8"/>
        <v>33</v>
      </c>
      <c r="H16" s="14">
        <f t="shared" si="9"/>
        <v>9.9</v>
      </c>
      <c r="I16" s="14">
        <f t="shared" si="10"/>
        <v>12.1</v>
      </c>
      <c r="J16" s="17" t="s">
        <v>26</v>
      </c>
    </row>
    <row r="17" spans="1:10" s="5" customFormat="1" ht="30" customHeight="1">
      <c r="A17" s="16">
        <v>12</v>
      </c>
      <c r="B17" s="14" t="s">
        <v>34</v>
      </c>
      <c r="C17" s="15">
        <v>0.08</v>
      </c>
      <c r="D17" s="14" t="s">
        <v>32</v>
      </c>
      <c r="E17" s="14">
        <f t="shared" si="6"/>
        <v>200</v>
      </c>
      <c r="F17" s="14">
        <f t="shared" si="7"/>
        <v>160</v>
      </c>
      <c r="G17" s="14">
        <f t="shared" si="8"/>
        <v>24</v>
      </c>
      <c r="H17" s="14">
        <f t="shared" si="9"/>
        <v>7.2</v>
      </c>
      <c r="I17" s="14">
        <f t="shared" si="10"/>
        <v>8.8</v>
      </c>
      <c r="J17" s="17" t="s">
        <v>26</v>
      </c>
    </row>
    <row r="18" spans="1:10" s="5" customFormat="1" ht="30" customHeight="1">
      <c r="A18" s="16">
        <v>13</v>
      </c>
      <c r="B18" s="14" t="s">
        <v>35</v>
      </c>
      <c r="C18" s="15">
        <v>0.11</v>
      </c>
      <c r="D18" s="17" t="s">
        <v>22</v>
      </c>
      <c r="E18" s="14">
        <f t="shared" si="6"/>
        <v>275</v>
      </c>
      <c r="F18" s="14">
        <f t="shared" si="7"/>
        <v>220</v>
      </c>
      <c r="G18" s="14">
        <f t="shared" si="8"/>
        <v>33</v>
      </c>
      <c r="H18" s="14">
        <f t="shared" si="9"/>
        <v>9.9</v>
      </c>
      <c r="I18" s="14">
        <f t="shared" si="10"/>
        <v>12.1</v>
      </c>
      <c r="J18" s="17" t="s">
        <v>26</v>
      </c>
    </row>
    <row r="19" spans="1:10" s="5" customFormat="1" ht="30" customHeight="1">
      <c r="A19" s="16">
        <v>14</v>
      </c>
      <c r="B19" s="14" t="s">
        <v>36</v>
      </c>
      <c r="C19" s="15">
        <v>0.2</v>
      </c>
      <c r="D19" s="17" t="s">
        <v>30</v>
      </c>
      <c r="E19" s="14">
        <f t="shared" si="6"/>
        <v>500</v>
      </c>
      <c r="F19" s="14">
        <f t="shared" si="7"/>
        <v>400</v>
      </c>
      <c r="G19" s="14">
        <f t="shared" si="8"/>
        <v>60</v>
      </c>
      <c r="H19" s="14">
        <f t="shared" si="9"/>
        <v>18</v>
      </c>
      <c r="I19" s="14">
        <f t="shared" si="10"/>
        <v>22</v>
      </c>
      <c r="J19" s="17" t="s">
        <v>26</v>
      </c>
    </row>
    <row r="20" spans="1:10" s="2" customFormat="1" ht="27.75" customHeight="1">
      <c r="A20" s="9" t="s">
        <v>37</v>
      </c>
      <c r="B20" s="10"/>
      <c r="C20" s="11">
        <f>SUM(C12:C19)</f>
        <v>1.14</v>
      </c>
      <c r="D20" s="12"/>
      <c r="E20" s="11">
        <f>SUM(E12:E19)</f>
        <v>2850</v>
      </c>
      <c r="F20" s="11">
        <f>SUM(F12:F19)</f>
        <v>2280</v>
      </c>
      <c r="G20" s="11">
        <f>SUM(G12:G19)</f>
        <v>385.20000000000005</v>
      </c>
      <c r="H20" s="11">
        <f>SUM(H12:H19)</f>
        <v>83.16000000000001</v>
      </c>
      <c r="I20" s="11">
        <f>SUM(I12:I19)</f>
        <v>101.64</v>
      </c>
      <c r="J20" s="20"/>
    </row>
  </sheetData>
  <sheetProtection/>
  <mergeCells count="10">
    <mergeCell ref="A1:J1"/>
    <mergeCell ref="E2:I2"/>
    <mergeCell ref="A4:B4"/>
    <mergeCell ref="A11:B11"/>
    <mergeCell ref="A20:B20"/>
    <mergeCell ref="A2:A3"/>
    <mergeCell ref="B2:B3"/>
    <mergeCell ref="C2:C3"/>
    <mergeCell ref="D2:D3"/>
    <mergeCell ref="J2:J3"/>
  </mergeCells>
  <printOptions/>
  <pageMargins left="0.4326388888888889" right="0.19652777777777777" top="0.4326388888888889" bottom="0.15694444444444444" header="0.5" footer="0.19652777777777777"/>
  <pageSetup horizontalDpi="600" verticalDpi="600" orientation="landscape" paperSize="9" scale="65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lenovo</cp:lastModifiedBy>
  <dcterms:created xsi:type="dcterms:W3CDTF">2023-11-06T01:00:58Z</dcterms:created>
  <dcterms:modified xsi:type="dcterms:W3CDTF">2024-02-06T10:13:36Z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2052-11.8.2.10912</vt:lpwstr>
  </property>
  <property fmtid="{D5CDD505-2E9C-101B-9397-08002B2CF9AE}" pid="3" name="I">
    <vt:lpwstr>AAB542624B7B4CA3A094459F93469A99_13</vt:lpwstr>
  </property>
  <property fmtid="{D5CDD505-2E9C-101B-9397-08002B2CF9AE}" pid="4" name="퀀_generated_2.-2147483648">
    <vt:i4>2052</vt:i4>
  </property>
</Properties>
</file>